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fil01.lio.se\CIFS.HOMEDIR\AMC-Rekvisition\"/>
    </mc:Choice>
  </mc:AlternateContent>
  <bookViews>
    <workbookView xWindow="28680" yWindow="-120" windowWidth="29040" windowHeight="15720"/>
  </bookViews>
  <sheets>
    <sheet name="Blad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1" i="1"/>
  <c r="E20" i="1"/>
  <c r="E18" i="1"/>
  <c r="F22" i="1" l="1"/>
  <c r="F21" i="1"/>
  <c r="F18" i="1"/>
  <c r="F23" i="1" l="1"/>
</calcChain>
</file>

<file path=xl/comments1.xml><?xml version="1.0" encoding="utf-8"?>
<comments xmlns="http://schemas.openxmlformats.org/spreadsheetml/2006/main">
  <authors>
    <author>Peter Grefbäck</author>
    <author>Bertilsson Kerstin</author>
  </authors>
  <commentList>
    <comment ref="B17" authorId="0" shapeId="0">
      <text>
        <r>
          <rPr>
            <sz val="9"/>
            <color indexed="81"/>
            <rFont val="Tahoma"/>
            <family val="2"/>
          </rPr>
          <t xml:space="preserve">Avser sysselsättningsgrad på den tjänst som ST-läkaren är anställd på i grunden (normalt 100 %) </t>
        </r>
      </text>
    </comment>
    <comment ref="B18" authorId="0" shapeId="0">
      <text>
        <r>
          <rPr>
            <sz val="9"/>
            <color indexed="81"/>
            <rFont val="Tahoma"/>
            <family val="2"/>
          </rPr>
          <t xml:space="preserve">Den sysselsättningsgrad som är aktuell för planerad tjänstgöring under månaden. Semester behandlas som närvarotid och ska INTE reducera tjänstgöringen.  Denna procentsats ska INTE heller reduceras p g a sjukskrivning, eftersom korttid inte ger avdrag och långtid, som anges nedan ingår i formeln). 
</t>
        </r>
      </text>
    </comment>
    <comment ref="B19" authorId="1" shapeId="0">
      <text>
        <r>
          <rPr>
            <sz val="9"/>
            <color indexed="81"/>
            <rFont val="Tahoma"/>
            <family val="2"/>
          </rPr>
          <t>Ledighet utan lön, omfattning anges i %.</t>
        </r>
      </text>
    </comment>
    <comment ref="B21" authorId="0" shapeId="0">
      <text>
        <r>
          <rPr>
            <sz val="9"/>
            <color indexed="81"/>
            <rFont val="Tahoma"/>
            <family val="2"/>
          </rPr>
          <t xml:space="preserve">% avser sjukskrivningen, vid heltid anges 100 %, halvtid 50 % o s v. Kalenderdagar avser antal dagar som sjukskrivning varat utöver de första 14 dagarna i en sammanhängande sjukskrivning. Ex: för en långtidssjukskrivning på 75 % som börjar den 1a i månaden anges under första kalendermånaden 16 dagar (d v s 30 minus 14) och under andra månaden 30. </t>
        </r>
      </text>
    </comment>
    <comment ref="C21" authorId="0" shapeId="0">
      <text>
        <r>
          <rPr>
            <sz val="9"/>
            <color indexed="81"/>
            <rFont val="Tahoma"/>
            <family val="2"/>
          </rPr>
          <t xml:space="preserve">Sjukskriven % </t>
        </r>
      </text>
    </comment>
    <comment ref="D21" authorId="0" shapeId="0">
      <text>
        <r>
          <rPr>
            <sz val="9"/>
            <color indexed="81"/>
            <rFont val="Tahoma"/>
            <family val="2"/>
          </rPr>
          <t xml:space="preserve">Antal kalenderdagar under månaden som avser sjukskrivning från dag 15 
</t>
        </r>
      </text>
    </comment>
    <comment ref="B22" authorId="0" shapeId="0">
      <text>
        <r>
          <rPr>
            <sz val="9"/>
            <color indexed="81"/>
            <rFont val="Tahoma"/>
            <family val="2"/>
          </rPr>
          <t xml:space="preserve">Utbildningspotten utökas from 2017 till 2000 kr per månad. </t>
        </r>
      </text>
    </comment>
  </commentList>
</comments>
</file>

<file path=xl/sharedStrings.xml><?xml version="1.0" encoding="utf-8"?>
<sst xmlns="http://schemas.openxmlformats.org/spreadsheetml/2006/main" count="38" uniqueCount="38">
  <si>
    <t>Rekvisition av ersättning</t>
  </si>
  <si>
    <t>för ST-läkare, allmänmedicin</t>
  </si>
  <si>
    <t>Uppgifter om och intygande av när- och frånvaro</t>
  </si>
  <si>
    <t xml:space="preserve">Vårdcentral: </t>
  </si>
  <si>
    <t xml:space="preserve">Månad som uppgifterna avser: </t>
  </si>
  <si>
    <t xml:space="preserve">ST-läkare (namn): </t>
  </si>
  <si>
    <t xml:space="preserve">Uppgiftslämnare (namn, befattning): </t>
  </si>
  <si>
    <t>ST-utbildning planeras klar (år-mån)</t>
  </si>
  <si>
    <t xml:space="preserve">Fyll i de ljusgrå fälten nedan: </t>
  </si>
  <si>
    <t>När-/frånvaro</t>
  </si>
  <si>
    <t>Schablon</t>
  </si>
  <si>
    <t>Beräkning</t>
  </si>
  <si>
    <t xml:space="preserve">Grundanställning tjänst (%) </t>
  </si>
  <si>
    <t>Tjänstgöring aktuell månad (%) *</t>
  </si>
  <si>
    <t>Tjänstledig el part föräldraledig (%)</t>
  </si>
  <si>
    <t xml:space="preserve">Utbildningsbidrag </t>
  </si>
  <si>
    <t xml:space="preserve">SUMMA ATT ERHÅLLA: </t>
  </si>
  <si>
    <t xml:space="preserve">Övr upplysningar eller förtydliganden: </t>
  </si>
  <si>
    <t xml:space="preserve">Information: </t>
  </si>
  <si>
    <r>
      <t xml:space="preserve">Grundschablonen är reducerad motsvarande generell korttidsfrånvaro (första 14 kalenderdagarna för </t>
    </r>
    <r>
      <rPr>
        <b/>
        <sz val="11"/>
        <color theme="1"/>
        <rFont val="Tahoma"/>
        <family val="2"/>
      </rPr>
      <t>sjukdom</t>
    </r>
    <r>
      <rPr>
        <sz val="11"/>
        <color theme="1"/>
        <rFont val="Tahoma"/>
        <family val="2"/>
      </rPr>
      <t xml:space="preserve"> och för </t>
    </r>
    <r>
      <rPr>
        <b/>
        <sz val="11"/>
        <color theme="1"/>
        <rFont val="Tahoma"/>
        <family val="2"/>
      </rPr>
      <t>vård av barn</t>
    </r>
    <r>
      <rPr>
        <sz val="11"/>
        <color theme="1"/>
        <rFont val="Tahoma"/>
        <family val="2"/>
      </rPr>
      <t xml:space="preserve">). För dessa båda frånvaroorsaker påverkas därmed inte schablonen och någon uppgift om sådan frånvaro ska heller inte lämnas på blanketten. </t>
    </r>
  </si>
  <si>
    <t>* Semester ska behandlas som närvarotid, d v s ingå i rekvisition.</t>
  </si>
  <si>
    <t xml:space="preserve">Uppgiftslämnaren intygar att lämnade uppgifter är korrekta, att vårdcentralen </t>
  </si>
  <si>
    <t>haft kostnader motsvarande ovanstående tjänstgöring/frånvaro samt garanterar</t>
  </si>
  <si>
    <t>att förändringar regleras i efterskott.</t>
  </si>
  <si>
    <t>Debitering:</t>
  </si>
  <si>
    <r>
      <rPr>
        <b/>
        <sz val="11"/>
        <color theme="1"/>
        <rFont val="Tahoma"/>
        <family val="2"/>
      </rPr>
      <t>Privata vårdcentraler</t>
    </r>
    <r>
      <rPr>
        <sz val="11"/>
        <color theme="1"/>
        <rFont val="Tahoma"/>
        <family val="2"/>
      </rPr>
      <t xml:space="preserve"> fakturerar framräknat belopp så snart informationen finns tillgänglig </t>
    </r>
  </si>
  <si>
    <r>
      <t xml:space="preserve">dock </t>
    </r>
    <r>
      <rPr>
        <b/>
        <sz val="11"/>
        <color theme="1"/>
        <rFont val="Tahoma"/>
        <family val="2"/>
      </rPr>
      <t>SENAST</t>
    </r>
    <r>
      <rPr>
        <sz val="11"/>
        <color theme="1"/>
        <rFont val="Tahoma"/>
        <family val="2"/>
      </rPr>
      <t xml:space="preserve"> den 15:e varje månad till</t>
    </r>
  </si>
  <si>
    <t>Region Östergötland, Redovisningen, 581 85 LINKÖPING</t>
  </si>
  <si>
    <t>Camilla.Bark@regionostergotland.se</t>
  </si>
  <si>
    <t>Långtidssjuk/VAB &gt;14 dgr (%/kalenderdagar)</t>
  </si>
  <si>
    <r>
      <rPr>
        <b/>
        <sz val="11"/>
        <color theme="1"/>
        <rFont val="Tahoma"/>
        <family val="2"/>
      </rPr>
      <t>Innan</t>
    </r>
    <r>
      <rPr>
        <sz val="11"/>
        <color theme="1"/>
        <rFont val="Tahoma"/>
        <family val="2"/>
      </rPr>
      <t xml:space="preserve"> fakturering skickas blanketten varje månad till: </t>
    </r>
  </si>
  <si>
    <t>Föräldraledig J/N</t>
  </si>
  <si>
    <t>Ja</t>
  </si>
  <si>
    <t>Nej</t>
  </si>
  <si>
    <t>Regionens vårdcentraler.</t>
  </si>
  <si>
    <t>AMC 10116070 betalar ut till konto 31123</t>
  </si>
  <si>
    <r>
      <t xml:space="preserve">Ange referens </t>
    </r>
    <r>
      <rPr>
        <b/>
        <sz val="11"/>
        <color theme="1"/>
        <rFont val="Tahoma"/>
        <family val="2"/>
      </rPr>
      <t>10116070</t>
    </r>
    <r>
      <rPr>
        <sz val="11"/>
        <color theme="1"/>
        <rFont val="Tahoma"/>
        <family val="2"/>
      </rPr>
      <t xml:space="preserve"> </t>
    </r>
  </si>
  <si>
    <t>Blankett AMC rekvisition ST-läkare version 2024:1 (2024-11-20)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</si>
</sst>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D]mmmm;@"/>
    <numFmt numFmtId="165" formatCode="#,##0\ &quot;kr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3"/>
      <color theme="1"/>
      <name val="Tahoma"/>
      <family val="2"/>
    </font>
    <font>
      <b/>
      <sz val="11"/>
      <color theme="1"/>
      <name val="Tahoma"/>
      <family val="2"/>
    </font>
    <font>
      <i/>
      <sz val="11"/>
      <color theme="1"/>
      <name val="Tahoma"/>
      <family val="2"/>
    </font>
    <font>
      <b/>
      <u/>
      <sz val="11"/>
      <color theme="1"/>
      <name val="Tahoma"/>
      <family val="2"/>
    </font>
    <font>
      <sz val="10"/>
      <color theme="1"/>
      <name val="Tahoma"/>
      <family val="2"/>
    </font>
    <font>
      <strike/>
      <sz val="10"/>
      <color theme="1"/>
      <name val="Tahoma"/>
      <family val="2"/>
    </font>
    <font>
      <b/>
      <sz val="14"/>
      <color theme="1"/>
      <name val="Tahoma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Tahoma"/>
      <family val="2"/>
    </font>
    <font>
      <sz val="8"/>
      <color theme="1"/>
      <name val="Tahoma"/>
      <family val="2"/>
    </font>
    <font>
      <sz val="9"/>
      <color indexed="81"/>
      <name val="Tahoma"/>
      <family val="2"/>
    </font>
    <font>
      <sz val="11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47">
    <xf numFmtId="0" fontId="0" fillId="0" borderId="0" xfId="0"/>
    <xf numFmtId="9" fontId="2" fillId="2" borderId="6" xfId="1" applyFont="1" applyFill="1" applyBorder="1" applyProtection="1">
      <protection locked="0"/>
    </xf>
    <xf numFmtId="1" fontId="2" fillId="2" borderId="6" xfId="1" applyNumberFormat="1" applyFont="1" applyFill="1" applyBorder="1" applyProtection="1">
      <protection locked="0"/>
    </xf>
    <xf numFmtId="0" fontId="2" fillId="0" borderId="0" xfId="0" applyFont="1" applyProtection="1"/>
    <xf numFmtId="0" fontId="3" fillId="0" borderId="0" xfId="0" applyFont="1" applyProtection="1"/>
    <xf numFmtId="0" fontId="4" fillId="0" borderId="0" xfId="0" applyFont="1" applyProtection="1"/>
    <xf numFmtId="0" fontId="2" fillId="0" borderId="0" xfId="0" applyFont="1" applyFill="1" applyProtection="1"/>
    <xf numFmtId="0" fontId="2" fillId="0" borderId="0" xfId="0" applyFont="1" applyBorder="1" applyAlignment="1" applyProtection="1">
      <alignment horizontal="left"/>
    </xf>
    <xf numFmtId="0" fontId="5" fillId="0" borderId="0" xfId="0" applyFont="1" applyProtection="1"/>
    <xf numFmtId="0" fontId="2" fillId="0" borderId="0" xfId="0" applyFont="1" applyBorder="1" applyAlignment="1" applyProtection="1">
      <alignment horizontal="center"/>
    </xf>
    <xf numFmtId="0" fontId="2" fillId="0" borderId="0" xfId="0" applyFont="1" applyAlignment="1" applyProtection="1">
      <alignment horizontal="right"/>
    </xf>
    <xf numFmtId="165" fontId="2" fillId="0" borderId="0" xfId="0" applyNumberFormat="1" applyFont="1" applyFill="1" applyProtection="1"/>
    <xf numFmtId="165" fontId="2" fillId="0" borderId="7" xfId="0" applyNumberFormat="1" applyFont="1" applyFill="1" applyBorder="1" applyProtection="1"/>
    <xf numFmtId="165" fontId="6" fillId="0" borderId="0" xfId="0" applyNumberFormat="1" applyFont="1" applyFill="1" applyProtection="1"/>
    <xf numFmtId="0" fontId="7" fillId="0" borderId="0" xfId="0" applyFont="1" applyProtection="1"/>
    <xf numFmtId="0" fontId="2" fillId="0" borderId="0" xfId="0" applyFont="1" applyAlignment="1" applyProtection="1">
      <alignment vertical="center"/>
    </xf>
    <xf numFmtId="0" fontId="8" fillId="0" borderId="0" xfId="0" applyFont="1" applyProtection="1"/>
    <xf numFmtId="0" fontId="9" fillId="0" borderId="0" xfId="0" applyFont="1" applyBorder="1" applyProtection="1"/>
    <xf numFmtId="0" fontId="10" fillId="0" borderId="0" xfId="2" applyFont="1" applyProtection="1"/>
    <xf numFmtId="0" fontId="11" fillId="0" borderId="0" xfId="2" applyFont="1" applyProtection="1"/>
    <xf numFmtId="0" fontId="10" fillId="0" borderId="0" xfId="2" applyProtection="1"/>
    <xf numFmtId="0" fontId="12" fillId="0" borderId="0" xfId="0" applyFont="1" applyProtection="1"/>
    <xf numFmtId="9" fontId="2" fillId="0" borderId="0" xfId="0" applyNumberFormat="1" applyFont="1" applyAlignment="1" applyProtection="1">
      <alignment horizontal="right"/>
    </xf>
    <xf numFmtId="0" fontId="4" fillId="0" borderId="0" xfId="0" applyFont="1" applyAlignment="1" applyProtection="1">
      <alignment horizontal="center"/>
    </xf>
    <xf numFmtId="9" fontId="2" fillId="0" borderId="0" xfId="1" applyFont="1" applyProtection="1"/>
    <xf numFmtId="0" fontId="14" fillId="0" borderId="0" xfId="0" applyFont="1" applyProtection="1"/>
    <xf numFmtId="9" fontId="2" fillId="2" borderId="4" xfId="1" applyFont="1" applyFill="1" applyBorder="1" applyAlignment="1" applyProtection="1">
      <alignment horizontal="center"/>
      <protection locked="0"/>
    </xf>
    <xf numFmtId="9" fontId="2" fillId="2" borderId="5" xfId="1" applyFont="1" applyFill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9" xfId="0" applyFont="1" applyBorder="1" applyAlignment="1" applyProtection="1">
      <alignment horizontal="left" vertical="top" wrapText="1"/>
      <protection locked="0"/>
    </xf>
    <xf numFmtId="0" fontId="7" fillId="0" borderId="10" xfId="0" applyFont="1" applyBorder="1" applyAlignment="1" applyProtection="1">
      <alignment horizontal="left" vertical="top" wrapText="1"/>
      <protection locked="0"/>
    </xf>
    <xf numFmtId="0" fontId="7" fillId="0" borderId="11" xfId="0" applyFont="1" applyBorder="1" applyAlignment="1" applyProtection="1">
      <alignment horizontal="left" vertical="top" wrapText="1"/>
      <protection locked="0"/>
    </xf>
    <xf numFmtId="0" fontId="7" fillId="0" borderId="0" xfId="0" applyFont="1" applyBorder="1" applyAlignment="1" applyProtection="1">
      <alignment horizontal="left" vertical="top" wrapText="1"/>
      <protection locked="0"/>
    </xf>
    <xf numFmtId="0" fontId="7" fillId="0" borderId="12" xfId="0" applyFont="1" applyBorder="1" applyAlignment="1" applyProtection="1">
      <alignment horizontal="left" vertical="top" wrapText="1"/>
      <protection locked="0"/>
    </xf>
    <xf numFmtId="0" fontId="7" fillId="0" borderId="13" xfId="0" applyFont="1" applyBorder="1" applyAlignment="1" applyProtection="1">
      <alignment horizontal="left" wrapText="1"/>
      <protection locked="0"/>
    </xf>
    <xf numFmtId="0" fontId="7" fillId="0" borderId="14" xfId="0" applyFont="1" applyBorder="1" applyAlignment="1" applyProtection="1">
      <alignment horizontal="left" wrapText="1"/>
      <protection locked="0"/>
    </xf>
    <xf numFmtId="0" fontId="7" fillId="0" borderId="15" xfId="0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vertical="top" wrapText="1"/>
    </xf>
    <xf numFmtId="0" fontId="0" fillId="0" borderId="0" xfId="0" applyFont="1" applyAlignment="1" applyProtection="1">
      <alignment vertical="top" wrapText="1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164" fontId="2" fillId="0" borderId="1" xfId="0" applyNumberFormat="1" applyFont="1" applyBorder="1" applyAlignment="1" applyProtection="1">
      <alignment horizontal="left"/>
      <protection locked="0"/>
    </xf>
    <xf numFmtId="164" fontId="2" fillId="0" borderId="2" xfId="0" applyNumberFormat="1" applyFont="1" applyBorder="1" applyAlignment="1" applyProtection="1">
      <alignment horizontal="left"/>
      <protection locked="0"/>
    </xf>
    <xf numFmtId="164" fontId="2" fillId="0" borderId="3" xfId="0" applyNumberFormat="1" applyFont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  <protection locked="0"/>
    </xf>
    <xf numFmtId="0" fontId="0" fillId="0" borderId="3" xfId="0" applyFill="1" applyBorder="1" applyAlignment="1" applyProtection="1">
      <alignment horizontal="left"/>
      <protection locked="0"/>
    </xf>
  </cellXfs>
  <cellStyles count="3">
    <cellStyle name="Hyperlänk" xfId="2" builtinId="8"/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552449</xdr:colOff>
      <xdr:row>0</xdr:row>
      <xdr:rowOff>123825</xdr:rowOff>
    </xdr:from>
    <xdr:to>
      <xdr:col>1</xdr:col>
      <xdr:colOff>2152650</xdr:colOff>
      <xdr:row>2</xdr:row>
      <xdr:rowOff>179705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399" y="123825"/>
          <a:ext cx="1600201" cy="4464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53"/>
  <sheetViews>
    <sheetView showGridLines="0" tabSelected="1" workbookViewId="0">
      <selection activeCell="K22" sqref="K21:K22"/>
    </sheetView>
  </sheetViews>
  <sheetFormatPr defaultColWidth="9.140625" defaultRowHeight="14.25" x14ac:dyDescent="0.2"/>
  <cols>
    <col min="1" max="1" width="5.42578125" style="3" customWidth="1"/>
    <col min="2" max="2" width="46.140625" style="3" customWidth="1"/>
    <col min="3" max="3" width="6.42578125" style="3" customWidth="1"/>
    <col min="4" max="4" width="7.140625" style="3" customWidth="1"/>
    <col min="5" max="5" width="13.140625" style="3" customWidth="1"/>
    <col min="6" max="6" width="16" style="3" customWidth="1"/>
    <col min="7" max="16384" width="9.140625" style="3"/>
  </cols>
  <sheetData>
    <row r="1" spans="1:13" x14ac:dyDescent="0.2">
      <c r="A1" s="25" t="s">
        <v>32</v>
      </c>
    </row>
    <row r="2" spans="1:13" ht="16.5" x14ac:dyDescent="0.25">
      <c r="A2" s="25" t="s">
        <v>33</v>
      </c>
      <c r="C2" s="4" t="s">
        <v>0</v>
      </c>
      <c r="D2" s="4"/>
      <c r="E2" s="4"/>
      <c r="G2" s="23">
        <v>2025</v>
      </c>
    </row>
    <row r="3" spans="1:13" ht="16.5" x14ac:dyDescent="0.25">
      <c r="C3" s="4" t="s">
        <v>1</v>
      </c>
      <c r="D3" s="4"/>
      <c r="E3" s="4"/>
    </row>
    <row r="4" spans="1:13" ht="9.75" customHeight="1" x14ac:dyDescent="0.25">
      <c r="C4" s="4"/>
      <c r="D4" s="4"/>
      <c r="E4" s="4"/>
    </row>
    <row r="5" spans="1:13" ht="9.75" customHeight="1" x14ac:dyDescent="0.2"/>
    <row r="6" spans="1:13" ht="15.75" customHeight="1" x14ac:dyDescent="0.2">
      <c r="B6" s="5" t="s">
        <v>2</v>
      </c>
    </row>
    <row r="7" spans="1:13" ht="15.75" customHeight="1" thickBot="1" x14ac:dyDescent="0.25"/>
    <row r="8" spans="1:13" ht="15.75" customHeight="1" thickBot="1" x14ac:dyDescent="0.25">
      <c r="B8" s="3" t="s">
        <v>3</v>
      </c>
      <c r="C8" s="39"/>
      <c r="D8" s="40"/>
      <c r="E8" s="40"/>
      <c r="F8" s="41"/>
    </row>
    <row r="9" spans="1:13" ht="15.75" customHeight="1" thickBot="1" x14ac:dyDescent="0.25">
      <c r="B9" s="3" t="s">
        <v>4</v>
      </c>
      <c r="C9" s="42"/>
      <c r="D9" s="43"/>
      <c r="E9" s="43"/>
      <c r="F9" s="44"/>
    </row>
    <row r="10" spans="1:13" ht="15.75" customHeight="1" thickBot="1" x14ac:dyDescent="0.25">
      <c r="B10" s="3" t="s">
        <v>5</v>
      </c>
      <c r="C10" s="39"/>
      <c r="D10" s="40"/>
      <c r="E10" s="40"/>
      <c r="F10" s="41"/>
    </row>
    <row r="11" spans="1:13" ht="15.75" customHeight="1" thickBot="1" x14ac:dyDescent="0.25">
      <c r="B11" s="3" t="s">
        <v>6</v>
      </c>
      <c r="C11" s="39"/>
      <c r="D11" s="40"/>
      <c r="E11" s="40"/>
      <c r="F11" s="41"/>
    </row>
    <row r="12" spans="1:13" ht="15.75" customHeight="1" thickBot="1" x14ac:dyDescent="0.3">
      <c r="B12" s="6" t="s">
        <v>7</v>
      </c>
      <c r="C12" s="45"/>
      <c r="D12" s="46"/>
      <c r="E12" s="7"/>
      <c r="F12" s="7"/>
      <c r="J12" s="22"/>
      <c r="M12" s="24"/>
    </row>
    <row r="13" spans="1:13" ht="15.75" customHeight="1" x14ac:dyDescent="0.2">
      <c r="B13" s="8"/>
      <c r="C13" s="7"/>
      <c r="D13" s="7"/>
      <c r="E13" s="7"/>
      <c r="F13" s="7"/>
      <c r="J13" s="22"/>
      <c r="M13" s="24"/>
    </row>
    <row r="14" spans="1:13" ht="15.75" customHeight="1" x14ac:dyDescent="0.2">
      <c r="C14" s="9"/>
      <c r="D14" s="9"/>
      <c r="E14" s="9"/>
      <c r="F14" s="9"/>
      <c r="J14" s="22"/>
      <c r="M14" s="24"/>
    </row>
    <row r="15" spans="1:13" ht="15.75" customHeight="1" x14ac:dyDescent="0.2">
      <c r="B15" s="5" t="s">
        <v>8</v>
      </c>
      <c r="C15" s="9"/>
      <c r="D15" s="9"/>
      <c r="E15" s="9"/>
      <c r="F15" s="9"/>
    </row>
    <row r="16" spans="1:13" ht="15.75" customHeight="1" x14ac:dyDescent="0.2">
      <c r="C16" s="3" t="s">
        <v>9</v>
      </c>
      <c r="E16" s="10" t="s">
        <v>10</v>
      </c>
      <c r="F16" s="10" t="s">
        <v>11</v>
      </c>
    </row>
    <row r="17" spans="2:15" ht="15.75" customHeight="1" x14ac:dyDescent="0.2">
      <c r="B17" s="3" t="s">
        <v>12</v>
      </c>
      <c r="C17" s="26"/>
      <c r="D17" s="27"/>
      <c r="E17" s="6"/>
      <c r="F17" s="6"/>
    </row>
    <row r="18" spans="2:15" ht="15.75" customHeight="1" x14ac:dyDescent="0.2">
      <c r="B18" s="3" t="s">
        <v>13</v>
      </c>
      <c r="C18" s="26"/>
      <c r="D18" s="27"/>
      <c r="E18" s="11">
        <f>78095*1.026*1.022*1.029*1.033*1.031</f>
        <v>89742.021354898359</v>
      </c>
      <c r="F18" s="11">
        <f>(30-(C21*D21))/30*C18*E18</f>
        <v>0</v>
      </c>
    </row>
    <row r="19" spans="2:15" ht="15.75" customHeight="1" x14ac:dyDescent="0.2">
      <c r="B19" s="3" t="s">
        <v>14</v>
      </c>
      <c r="C19" s="26"/>
      <c r="D19" s="27"/>
      <c r="E19" s="6"/>
      <c r="F19" s="6"/>
    </row>
    <row r="20" spans="2:15" ht="15.75" customHeight="1" x14ac:dyDescent="0.2">
      <c r="B20" s="3" t="s">
        <v>31</v>
      </c>
      <c r="C20" s="26"/>
      <c r="D20" s="27"/>
      <c r="E20" s="11">
        <f>(11500*1.026)*1.028*1.028*1.026*1.022*1.029*1.033*1.031</f>
        <v>14328.609554450091</v>
      </c>
      <c r="F20" s="11">
        <f>IF(C20="JA",14329,0)</f>
        <v>0</v>
      </c>
    </row>
    <row r="21" spans="2:15" ht="15.75" customHeight="1" x14ac:dyDescent="0.2">
      <c r="B21" s="3" t="s">
        <v>29</v>
      </c>
      <c r="C21" s="1"/>
      <c r="D21" s="2"/>
      <c r="E21" s="11">
        <f>(19700*1.026)*1.028*1.028*1.026*1.022*1.029*1.033*1.031</f>
        <v>24545.53114979712</v>
      </c>
      <c r="F21" s="11">
        <f>(C21*D21)/30*E21</f>
        <v>0</v>
      </c>
    </row>
    <row r="22" spans="2:15" ht="15.75" customHeight="1" thickBot="1" x14ac:dyDescent="0.25">
      <c r="B22" s="3" t="s">
        <v>15</v>
      </c>
      <c r="C22" s="6"/>
      <c r="D22" s="6"/>
      <c r="E22" s="11">
        <v>2000</v>
      </c>
      <c r="F22" s="12">
        <f>C18*E22</f>
        <v>0</v>
      </c>
    </row>
    <row r="23" spans="2:15" ht="15.75" customHeight="1" thickTop="1" x14ac:dyDescent="0.2">
      <c r="B23" s="5" t="s">
        <v>16</v>
      </c>
      <c r="C23" s="6"/>
      <c r="D23" s="6"/>
      <c r="E23" s="6"/>
      <c r="F23" s="13">
        <f>SUM(F18:F22)</f>
        <v>0</v>
      </c>
    </row>
    <row r="24" spans="2:15" ht="15" thickBot="1" x14ac:dyDescent="0.25">
      <c r="E24" s="6"/>
      <c r="F24" s="6"/>
    </row>
    <row r="25" spans="2:15" ht="17.25" customHeight="1" x14ac:dyDescent="0.2">
      <c r="B25" s="5" t="s">
        <v>17</v>
      </c>
      <c r="C25" s="28"/>
      <c r="D25" s="29"/>
      <c r="E25" s="29"/>
      <c r="F25" s="30"/>
    </row>
    <row r="26" spans="2:15" ht="17.25" customHeight="1" x14ac:dyDescent="0.2">
      <c r="C26" s="31"/>
      <c r="D26" s="32"/>
      <c r="E26" s="32"/>
      <c r="F26" s="33"/>
    </row>
    <row r="27" spans="2:15" ht="17.25" customHeight="1" x14ac:dyDescent="0.2">
      <c r="C27" s="31"/>
      <c r="D27" s="32"/>
      <c r="E27" s="32"/>
      <c r="F27" s="33"/>
    </row>
    <row r="28" spans="2:15" ht="17.25" customHeight="1" thickBot="1" x14ac:dyDescent="0.25">
      <c r="C28" s="34"/>
      <c r="D28" s="35"/>
      <c r="E28" s="35"/>
      <c r="F28" s="36"/>
    </row>
    <row r="29" spans="2:15" ht="15.75" customHeight="1" x14ac:dyDescent="0.2">
      <c r="B29" s="5" t="s">
        <v>18</v>
      </c>
      <c r="C29" s="14"/>
      <c r="D29" s="14"/>
      <c r="E29" s="14"/>
      <c r="F29" s="14"/>
    </row>
    <row r="30" spans="2:15" ht="15.75" customHeight="1" x14ac:dyDescent="0.2">
      <c r="B30" s="37" t="s">
        <v>19</v>
      </c>
      <c r="C30" s="38"/>
      <c r="D30" s="38"/>
      <c r="E30" s="38"/>
      <c r="F30" s="38"/>
      <c r="M30" s="14"/>
      <c r="N30" s="14"/>
      <c r="O30" s="14"/>
    </row>
    <row r="31" spans="2:15" x14ac:dyDescent="0.2">
      <c r="B31" s="38"/>
      <c r="C31" s="38"/>
      <c r="D31" s="38"/>
      <c r="E31" s="38"/>
      <c r="F31" s="38"/>
      <c r="M31" s="14"/>
      <c r="N31" s="14"/>
      <c r="O31" s="14"/>
    </row>
    <row r="32" spans="2:15" x14ac:dyDescent="0.2">
      <c r="B32" s="38"/>
      <c r="C32" s="38"/>
      <c r="D32" s="38"/>
      <c r="E32" s="38"/>
      <c r="F32" s="38"/>
      <c r="K32" s="14"/>
      <c r="L32" s="14"/>
      <c r="M32" s="14"/>
      <c r="N32" s="14"/>
      <c r="O32" s="14"/>
    </row>
    <row r="33" spans="2:15" ht="15.75" customHeight="1" x14ac:dyDescent="0.2">
      <c r="B33" s="38"/>
      <c r="C33" s="38"/>
      <c r="D33" s="38"/>
      <c r="E33" s="38"/>
      <c r="F33" s="38"/>
      <c r="K33" s="14"/>
      <c r="L33" s="14"/>
      <c r="M33" s="14"/>
      <c r="N33" s="14"/>
      <c r="O33" s="14"/>
    </row>
    <row r="34" spans="2:15" ht="15.75" customHeight="1" x14ac:dyDescent="0.2">
      <c r="B34" s="15" t="s">
        <v>20</v>
      </c>
      <c r="C34" s="14"/>
      <c r="D34" s="14"/>
      <c r="E34" s="14"/>
      <c r="F34" s="14"/>
    </row>
    <row r="35" spans="2:15" ht="12" customHeight="1" x14ac:dyDescent="0.2">
      <c r="B35" s="16"/>
      <c r="C35" s="14"/>
      <c r="D35" s="14"/>
      <c r="E35" s="14"/>
      <c r="F35" s="14"/>
    </row>
    <row r="36" spans="2:15" s="5" customFormat="1" ht="15.75" customHeight="1" x14ac:dyDescent="0.2">
      <c r="B36" s="5" t="s">
        <v>21</v>
      </c>
    </row>
    <row r="37" spans="2:15" s="5" customFormat="1" ht="15.75" customHeight="1" x14ac:dyDescent="0.2">
      <c r="B37" s="5" t="s">
        <v>22</v>
      </c>
    </row>
    <row r="38" spans="2:15" s="5" customFormat="1" x14ac:dyDescent="0.2">
      <c r="B38" s="5" t="s">
        <v>23</v>
      </c>
    </row>
    <row r="39" spans="2:15" ht="14.45" customHeight="1" x14ac:dyDescent="0.2">
      <c r="B39" s="16"/>
      <c r="C39" s="14"/>
      <c r="D39" s="14"/>
      <c r="E39" s="14"/>
      <c r="F39" s="14"/>
    </row>
    <row r="40" spans="2:15" ht="18" x14ac:dyDescent="0.25">
      <c r="B40" s="17" t="s">
        <v>24</v>
      </c>
    </row>
    <row r="41" spans="2:15" ht="6" customHeight="1" x14ac:dyDescent="0.2"/>
    <row r="42" spans="2:15" x14ac:dyDescent="0.2">
      <c r="B42" s="3" t="s">
        <v>25</v>
      </c>
    </row>
    <row r="43" spans="2:15" ht="15" x14ac:dyDescent="0.25">
      <c r="B43" s="3" t="s">
        <v>26</v>
      </c>
      <c r="K43" s="18"/>
      <c r="L43" s="19"/>
    </row>
    <row r="44" spans="2:15" x14ac:dyDescent="0.2">
      <c r="B44" s="3" t="s">
        <v>27</v>
      </c>
    </row>
    <row r="45" spans="2:15" x14ac:dyDescent="0.2">
      <c r="B45" s="3" t="s">
        <v>36</v>
      </c>
    </row>
    <row r="47" spans="2:15" x14ac:dyDescent="0.2">
      <c r="B47" s="3" t="s">
        <v>30</v>
      </c>
    </row>
    <row r="48" spans="2:15" ht="15" x14ac:dyDescent="0.25">
      <c r="B48" s="20" t="s">
        <v>28</v>
      </c>
    </row>
    <row r="50" spans="1:2" x14ac:dyDescent="0.2">
      <c r="B50" s="5" t="s">
        <v>34</v>
      </c>
    </row>
    <row r="51" spans="1:2" x14ac:dyDescent="0.2">
      <c r="B51" s="3" t="s">
        <v>35</v>
      </c>
    </row>
    <row r="53" spans="1:2" x14ac:dyDescent="0.2">
      <c r="A53" s="21" t="s">
        <v>37</v>
      </c>
    </row>
  </sheetData>
  <sheetProtection selectLockedCells="1"/>
  <mergeCells count="11">
    <mergeCell ref="C17:D17"/>
    <mergeCell ref="C8:F8"/>
    <mergeCell ref="C9:F9"/>
    <mergeCell ref="C10:F10"/>
    <mergeCell ref="C11:F11"/>
    <mergeCell ref="C12:D12"/>
    <mergeCell ref="C18:D18"/>
    <mergeCell ref="C19:D19"/>
    <mergeCell ref="C20:D20"/>
    <mergeCell ref="C25:F28"/>
    <mergeCell ref="B30:F33"/>
  </mergeCells>
  <dataValidations count="1">
    <dataValidation type="list" allowBlank="1" showInputMessage="1" showErrorMessage="1" sqref="C20:D20">
      <formula1>$A$1:$A$2</formula1>
    </dataValidation>
  </dataValidations>
  <pageMargins left="0.7" right="0.7" top="0.75" bottom="0.75" header="0.3" footer="0.3"/>
  <pageSetup paperSize="9" scale="84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Region Östergötland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Bertilsson Kerstin</dc:creator>
  <cp:lastModifiedBy>Bark Camilla</cp:lastModifiedBy>
  <cp:lastPrinted>2024-11-20T14:24:28Z</cp:lastPrinted>
  <dcterms:created xsi:type="dcterms:W3CDTF">2017-12-18T18:28:47Z</dcterms:created>
  <dcterms:modified xsi:type="dcterms:W3CDTF">2024-11-20T14:32:13Z</dcterms:modified>
</cp:coreProperties>
</file>